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709"/>
  <workbookPr autoCompressPictures="0"/>
  <bookViews>
    <workbookView xWindow="3820" yWindow="0" windowWidth="36020" windowHeight="25720" tabRatio="729"/>
  </bookViews>
  <sheets>
    <sheet name="INSERÇÃO DE VARIÁVEIS" sheetId="1" r:id="rId1"/>
    <sheet name="2" sheetId="2" state="hidden" r:id="rId2"/>
  </sheets>
  <definedNames>
    <definedName name="acusticacob">'INSERÇÃO DE VARIÁVEIS'!#REF!</definedName>
    <definedName name="Altura">'2'!$A$5:$A$10</definedName>
    <definedName name="classeruido">'2'!$A$31:$A$33</definedName>
    <definedName name="classeruido1">'2'!$A$31:$B$33</definedName>
    <definedName name="desempenho">'2'!$B$1:$B$3</definedName>
    <definedName name="LOC">'2'!$A$6:$A$8</definedName>
    <definedName name="nivel">'2'!$A$11:$A$13</definedName>
    <definedName name="zonaclimatica">'2'!$B$13:$B$20</definedName>
  </definedNames>
  <calcPr calcId="140001" concurrentCalc="0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1" l="1"/>
  <c r="B27" i="2"/>
  <c r="C3" i="1"/>
  <c r="B27" i="1"/>
  <c r="B26" i="1"/>
  <c r="B25" i="1"/>
  <c r="B24" i="1"/>
  <c r="B23" i="1"/>
  <c r="B22" i="1"/>
  <c r="B8" i="1"/>
  <c r="B7" i="1"/>
  <c r="B12" i="1"/>
  <c r="B13" i="1"/>
  <c r="B35" i="2"/>
  <c r="B21" i="1"/>
  <c r="B24" i="2"/>
  <c r="B17" i="1"/>
  <c r="B16" i="1"/>
  <c r="B15" i="1"/>
</calcChain>
</file>

<file path=xl/sharedStrings.xml><?xml version="1.0" encoding="utf-8"?>
<sst xmlns="http://schemas.openxmlformats.org/spreadsheetml/2006/main" count="63" uniqueCount="46">
  <si>
    <t>Nível de Desempenho</t>
  </si>
  <si>
    <t>M</t>
  </si>
  <si>
    <t>I</t>
  </si>
  <si>
    <t>S</t>
  </si>
  <si>
    <t>dB</t>
  </si>
  <si>
    <t>Unidades Habitacionais assobradadas, isoladas ou geminadas</t>
  </si>
  <si>
    <t>Edificações Multifamiliares até 12m de altura</t>
  </si>
  <si>
    <t>Edificações Multifamiliares até 12m a 23m de altura</t>
  </si>
  <si>
    <t>Edificações Multifamiliares até 23m a 30m de altura</t>
  </si>
  <si>
    <t>Edificações Multifamiliares até 30m a 120m de altura</t>
  </si>
  <si>
    <t>Edificações Multifamiliares acima de 120m de altura</t>
  </si>
  <si>
    <t>Nível de pressão sonora entre unidades habitacionais:</t>
  </si>
  <si>
    <t>Nível de pressão sonora em uso coletivo:</t>
  </si>
  <si>
    <t>SISTEMAS DE PISOS</t>
  </si>
  <si>
    <t>Isolamento de ruído aéreo dos sistemas pisos (dormitório)</t>
  </si>
  <si>
    <t>Isolamento de ruído aéreo dos sistemas pisos (áreas comuns)</t>
  </si>
  <si>
    <t>Pressão Sonora entre unidades</t>
  </si>
  <si>
    <t>Ruído Aéreo entre unidades</t>
  </si>
  <si>
    <t>Isolamento de ruído aéreo dos sistemas pisos (uso coletivo)</t>
  </si>
  <si>
    <t>Requisitos Acústicos</t>
  </si>
  <si>
    <t>NÍVEIS DE DESEMPENHO GERAIS</t>
  </si>
  <si>
    <t>Zona Climática</t>
  </si>
  <si>
    <t>Combinação nível de desempenho x zona</t>
  </si>
  <si>
    <t>SISTEMAS DE VEDAÇÕES</t>
  </si>
  <si>
    <t>Nível de desempenho por classe de ruído</t>
  </si>
  <si>
    <t>III</t>
  </si>
  <si>
    <t>II</t>
  </si>
  <si>
    <t>Habitação localizada distante de fontes de ruído intenso de quaisquer naturezas.</t>
  </si>
  <si>
    <t>Habitação localizada em áreas sujeitas à situações de ruído não enquadráveis nas classes 1 e 3.</t>
  </si>
  <si>
    <t>Habitação sujeita à ruído intenso à meios de transporte e de outras naturezas, desde que conforme a legislação.</t>
  </si>
  <si>
    <t>Nìvel de Pressão sonora contínuo</t>
  </si>
  <si>
    <t>Nível de Pressão sonora máximo</t>
  </si>
  <si>
    <t>Diferença padronizada de nível ponderada.</t>
  </si>
  <si>
    <t>Paredes externas (fachadas), fonte de ruído a 2 metros.</t>
  </si>
  <si>
    <t>Paredes entre unidades habitacionais (parede de geminação).</t>
  </si>
  <si>
    <t>Paredes entre unidades habitacionais (parede de geminação) quando houver dormitório.</t>
  </si>
  <si>
    <t>Paredes cegas entre unidades habitacionais e áreas comuns de trânsito eventual (salas e cozinhas).</t>
  </si>
  <si>
    <t>Paredes cegas entre unidades habitacionais e áreas comuns de trânsito eventual quando houver dormitório.</t>
  </si>
  <si>
    <t>Paredes cegas entre unidades habitacionais e áreas comuns de permanência de pessoas (lazer, festas, lavandería, etc.)</t>
  </si>
  <si>
    <t>Conjunto de paredes e portas de unidades distintas separadas pelo hall.</t>
  </si>
  <si>
    <t>Requisitos de Pressão Sonora entre equipamentos e dormitórios</t>
  </si>
  <si>
    <t>PERFIL DA EDIFICAÇÃO PARA DETERMINAÇÃO E REQUISITOS ACÚSTICOS</t>
  </si>
  <si>
    <t>NORMA DE DESEMPENHO - NBR 15575</t>
  </si>
  <si>
    <t>Nível de Desempenho desejado (MUDAR EM CINZA)</t>
  </si>
  <si>
    <t>Classe de Ruído da Habitação (MUDAR EM CINZA)</t>
  </si>
  <si>
    <t>2016 UGREEN, todos os direitos reservados. A reprodução e distribuição deste documento é proibida.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</si>
</sst>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Raleway"/>
    </font>
    <font>
      <b/>
      <sz val="11"/>
      <name val="Raleway"/>
    </font>
    <font>
      <sz val="11"/>
      <name val="Raleway"/>
    </font>
    <font>
      <sz val="8"/>
      <color theme="1"/>
      <name val="Raleway"/>
    </font>
    <font>
      <b/>
      <sz val="14"/>
      <color theme="0"/>
      <name val="Raleway"/>
    </font>
    <font>
      <b/>
      <sz val="11"/>
      <color theme="0"/>
      <name val="Raleway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1667B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3" fillId="3" borderId="0" xfId="0" applyFont="1" applyFill="1"/>
    <xf numFmtId="0" fontId="3" fillId="3" borderId="0" xfId="0" applyFont="1" applyFill="1" applyBorder="1"/>
    <xf numFmtId="0" fontId="3" fillId="0" borderId="0" xfId="0" applyFont="1"/>
    <xf numFmtId="0" fontId="3" fillId="0" borderId="0" xfId="0" applyFont="1" applyAlignment="1">
      <alignment wrapText="1"/>
    </xf>
    <xf numFmtId="0" fontId="5" fillId="3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right"/>
    </xf>
    <xf numFmtId="0" fontId="4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left"/>
    </xf>
    <xf numFmtId="0" fontId="5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wrapText="1"/>
    </xf>
    <xf numFmtId="0" fontId="5" fillId="3" borderId="5" xfId="0" applyFont="1" applyFill="1" applyBorder="1"/>
    <xf numFmtId="0" fontId="4" fillId="3" borderId="4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3" borderId="5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5" fillId="3" borderId="4" xfId="0" applyFont="1" applyFill="1" applyBorder="1" applyAlignment="1">
      <alignment horizontal="left" wrapText="1"/>
    </xf>
    <xf numFmtId="0" fontId="6" fillId="0" borderId="6" xfId="0" applyFont="1" applyBorder="1" applyAlignment="1">
      <alignment wrapText="1"/>
    </xf>
    <xf numFmtId="0" fontId="7" fillId="4" borderId="1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 vertical="top"/>
    </xf>
    <xf numFmtId="0" fontId="8" fillId="4" borderId="0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antGarde Bk BT"/>
        <scheme val="none"/>
      </font>
    </dxf>
  </dxfs>
  <tableStyles count="0" defaultTableStyle="TableStyleMedium9" defaultPivotStyle="PivotStyleLight16"/>
  <colors>
    <mruColors>
      <color rgb="FF51667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zoomScale="150" zoomScaleNormal="150" zoomScalePageLayoutView="150" workbookViewId="0">
      <selection activeCell="D29" sqref="D29"/>
    </sheetView>
  </sheetViews>
  <sheetFormatPr baseColWidth="10" defaultColWidth="8.83203125" defaultRowHeight="14" x14ac:dyDescent="0"/>
  <cols>
    <col min="1" max="1" width="67.1640625" style="4" customWidth="1"/>
    <col min="2" max="2" width="15.5" style="3" customWidth="1"/>
    <col min="3" max="3" width="4.83203125" style="3" customWidth="1"/>
    <col min="4" max="4" width="90.83203125" style="3" customWidth="1"/>
    <col min="5" max="5" width="8.83203125" style="3"/>
    <col min="6" max="6" width="9.6640625" style="3" bestFit="1" customWidth="1"/>
    <col min="7" max="16384" width="8.83203125" style="3"/>
  </cols>
  <sheetData>
    <row r="1" spans="1:4" ht="30" customHeight="1">
      <c r="A1" s="28" t="s">
        <v>42</v>
      </c>
      <c r="B1" s="29"/>
      <c r="C1" s="29"/>
      <c r="D1" s="30"/>
    </row>
    <row r="2" spans="1:4" ht="20" customHeight="1">
      <c r="A2" s="31" t="s">
        <v>41</v>
      </c>
      <c r="B2" s="32"/>
      <c r="C2" s="32"/>
      <c r="D2" s="33"/>
    </row>
    <row r="3" spans="1:4">
      <c r="A3" s="13" t="s">
        <v>43</v>
      </c>
      <c r="B3" s="6" t="s">
        <v>3</v>
      </c>
      <c r="C3" s="7" t="str">
        <f>IF(B3="M","DESEMPENHO MÍNIMO",IF(B3="I","DESEMPENHO INTERMEDIÁRIO",IF(B3="S","DESEMPENHO SUPERIOR",)))</f>
        <v>DESEMPENHO SUPERIOR</v>
      </c>
      <c r="D3" s="14"/>
    </row>
    <row r="4" spans="1:4">
      <c r="A4" s="13" t="s">
        <v>44</v>
      </c>
      <c r="B4" s="6" t="s">
        <v>2</v>
      </c>
      <c r="C4" s="7" t="str">
        <f>IF(B4="I","Habitação localizada distante de fontes de ruído intenso de quaisquer naturezas.",IF(B4="II","Habitação localizada em áreas sujeitas à situações de ruído não enquadráveis nas classes 1 e 3.",IF(B4="III","Habitação sujeita à ruído intenso à meios de transporte e de outras naturezas, desde que conforme a legislação.")))</f>
        <v>Habitação localizada distante de fontes de ruído intenso de quaisquer naturezas.</v>
      </c>
      <c r="D4" s="14"/>
    </row>
    <row r="5" spans="1:4" ht="23" customHeight="1">
      <c r="A5" s="34" t="s">
        <v>20</v>
      </c>
      <c r="B5" s="35"/>
      <c r="C5" s="35"/>
      <c r="D5" s="36"/>
    </row>
    <row r="6" spans="1:4" ht="15" customHeight="1">
      <c r="A6" s="16" t="s">
        <v>40</v>
      </c>
      <c r="B6" s="8"/>
      <c r="C6" s="8"/>
      <c r="D6" s="17"/>
    </row>
    <row r="7" spans="1:4">
      <c r="A7" s="15" t="s">
        <v>30</v>
      </c>
      <c r="B7" s="9" t="str">
        <f>IF(B3="M","≤ 37",IF(B3="I","≤ 34",IF(B3="s","≤ 30")))</f>
        <v>≤ 30</v>
      </c>
      <c r="C7" s="5" t="s">
        <v>4</v>
      </c>
      <c r="D7" s="18"/>
    </row>
    <row r="8" spans="1:4">
      <c r="A8" s="15" t="s">
        <v>31</v>
      </c>
      <c r="B8" s="9" t="str">
        <f>IF(B3="M","≤ 42",IF(B3="I","≤ 39",IF(B3="s","≤ 36")))</f>
        <v>≤ 36</v>
      </c>
      <c r="C8" s="5" t="s">
        <v>4</v>
      </c>
      <c r="D8" s="18"/>
    </row>
    <row r="9" spans="1:4" ht="23" customHeight="1">
      <c r="A9" s="34" t="s">
        <v>13</v>
      </c>
      <c r="B9" s="35"/>
      <c r="C9" s="35"/>
      <c r="D9" s="36"/>
    </row>
    <row r="10" spans="1:4">
      <c r="A10" s="19" t="s">
        <v>19</v>
      </c>
      <c r="B10" s="10"/>
      <c r="C10" s="11"/>
      <c r="D10" s="20"/>
    </row>
    <row r="11" spans="1:4">
      <c r="A11" s="21" t="s">
        <v>16</v>
      </c>
      <c r="B11" s="9"/>
      <c r="C11" s="5"/>
      <c r="D11" s="18"/>
    </row>
    <row r="12" spans="1:4" ht="15" customHeight="1">
      <c r="A12" s="15" t="s">
        <v>11</v>
      </c>
      <c r="B12" s="9" t="str">
        <f>IF(B3="M","66 a 80",IF(B3="I","56 a 65",IF(B3="s","≤ 55")))</f>
        <v>≤ 55</v>
      </c>
      <c r="C12" s="5" t="s">
        <v>4</v>
      </c>
      <c r="D12" s="18"/>
    </row>
    <row r="13" spans="1:4" ht="15" customHeight="1">
      <c r="A13" s="15" t="s">
        <v>12</v>
      </c>
      <c r="B13" s="9" t="str">
        <f>IF(B3="M","51 a 55",IF(B3="I","46 a 50",IF(B3="S","≤ 45")))</f>
        <v>≤ 45</v>
      </c>
      <c r="C13" s="5" t="s">
        <v>4</v>
      </c>
      <c r="D13" s="18"/>
    </row>
    <row r="14" spans="1:4" ht="15" customHeight="1">
      <c r="A14" s="21" t="s">
        <v>17</v>
      </c>
      <c r="B14" s="9"/>
      <c r="C14" s="5"/>
      <c r="D14" s="18"/>
    </row>
    <row r="15" spans="1:4" ht="15" customHeight="1">
      <c r="A15" s="15" t="s">
        <v>14</v>
      </c>
      <c r="B15" s="9" t="str">
        <f>IF(B3="M","45 a 49",IF(B3="I","50 a 54",IF(B3="S","≤ 55")))</f>
        <v>≤ 55</v>
      </c>
      <c r="C15" s="5" t="s">
        <v>4</v>
      </c>
      <c r="D15" s="18"/>
    </row>
    <row r="16" spans="1:4" ht="15" customHeight="1">
      <c r="A16" s="15" t="s">
        <v>15</v>
      </c>
      <c r="B16" s="9" t="str">
        <f>IF(B3="M","40 a 44",IF(B3="I","45 a 49",IF(B3="S","≤ 50")))</f>
        <v>≤ 50</v>
      </c>
      <c r="C16" s="5" t="s">
        <v>4</v>
      </c>
      <c r="D16" s="18"/>
    </row>
    <row r="17" spans="1:4" ht="15" customHeight="1">
      <c r="A17" s="15" t="s">
        <v>18</v>
      </c>
      <c r="B17" s="9" t="str">
        <f>IF(B3="M","45 a 49",IF(B3="I","50 a 54",IF(B3="S","≤ 55")))</f>
        <v>≤ 55</v>
      </c>
      <c r="C17" s="5" t="s">
        <v>4</v>
      </c>
      <c r="D17" s="18"/>
    </row>
    <row r="18" spans="1:4" ht="23" customHeight="1">
      <c r="A18" s="34" t="s">
        <v>23</v>
      </c>
      <c r="B18" s="35"/>
      <c r="C18" s="35"/>
      <c r="D18" s="36"/>
    </row>
    <row r="19" spans="1:4">
      <c r="A19" s="19" t="s">
        <v>19</v>
      </c>
      <c r="B19" s="10"/>
      <c r="C19" s="11"/>
      <c r="D19" s="20"/>
    </row>
    <row r="20" spans="1:4" ht="15" customHeight="1">
      <c r="A20" s="21" t="s">
        <v>32</v>
      </c>
      <c r="B20" s="9"/>
      <c r="C20" s="5"/>
      <c r="D20" s="18"/>
    </row>
    <row r="21" spans="1:4" ht="15" customHeight="1">
      <c r="A21" s="26" t="s">
        <v>33</v>
      </c>
      <c r="B21" s="9" t="str">
        <f>IF('2'!B35="MI","≥ 20",IF('2'!B35="MII","≥ 25",IF('2'!B35="MIII","≥ 30",IF('2'!B35="II","≥ 25",IF('2'!B35="III","≥ 30",IF('2'!B35="IIII","≥ 35",IF('2'!B35="SI","≥ 30",IF('2'!B35="SII","≥ 35",IF('2'!B35="SIII","≥ 40")))))))))</f>
        <v>≥ 30</v>
      </c>
      <c r="C21" s="5" t="s">
        <v>4</v>
      </c>
      <c r="D21" s="18"/>
    </row>
    <row r="22" spans="1:4" ht="15" customHeight="1">
      <c r="A22" s="26" t="s">
        <v>34</v>
      </c>
      <c r="B22" s="9" t="str">
        <f>IF(B3="M","40 a 44",IF(B3="I","45 a 49",IF(B3="S","≥ 50")))</f>
        <v>≥ 50</v>
      </c>
      <c r="C22" s="5" t="s">
        <v>4</v>
      </c>
      <c r="D22" s="18"/>
    </row>
    <row r="23" spans="1:4" ht="15" customHeight="1">
      <c r="A23" s="26" t="s">
        <v>35</v>
      </c>
      <c r="B23" s="9" t="str">
        <f>IF(B3="M","45 a 49",IF(B3="I","50 a 55",IF(B3="S","≥ 55")))</f>
        <v>≥ 55</v>
      </c>
      <c r="C23" s="5" t="s">
        <v>4</v>
      </c>
      <c r="D23" s="18"/>
    </row>
    <row r="24" spans="1:4" ht="33" customHeight="1">
      <c r="A24" s="26" t="s">
        <v>36</v>
      </c>
      <c r="B24" s="9" t="str">
        <f>IF(B3="M","30 a 34",IF(B3="I","35 a 39",IF(B3="S","≥ 40")))</f>
        <v>≥ 40</v>
      </c>
      <c r="C24" s="5" t="s">
        <v>4</v>
      </c>
      <c r="D24" s="18"/>
    </row>
    <row r="25" spans="1:4" ht="31" customHeight="1">
      <c r="A25" s="26" t="s">
        <v>37</v>
      </c>
      <c r="B25" s="9" t="str">
        <f>IF(B3="M","40 a 44",IF(B3="I","45 a 49",IF(B3="S","≥ 50")))</f>
        <v>≥ 50</v>
      </c>
      <c r="C25" s="5" t="s">
        <v>4</v>
      </c>
      <c r="D25" s="18"/>
    </row>
    <row r="26" spans="1:4" ht="34" customHeight="1">
      <c r="A26" s="26" t="s">
        <v>38</v>
      </c>
      <c r="B26" s="9" t="str">
        <f>IF(B3="M","45 a 49",IF(B3="I","50 a 54",IF(B3="S","≥ 55")))</f>
        <v>≥ 55</v>
      </c>
      <c r="C26" s="5" t="s">
        <v>4</v>
      </c>
      <c r="D26" s="18"/>
    </row>
    <row r="27" spans="1:4" ht="15" customHeight="1">
      <c r="A27" s="26" t="s">
        <v>39</v>
      </c>
      <c r="B27" s="9" t="str">
        <f>IF(B3="M","40 a 44",IF(B3="I","45 a 49",IF(B3="S","≥ 50")))</f>
        <v>≥ 50</v>
      </c>
      <c r="C27" s="5" t="s">
        <v>4</v>
      </c>
      <c r="D27" s="18"/>
    </row>
    <row r="28" spans="1:4" s="1" customFormat="1" ht="11" customHeight="1">
      <c r="A28" s="22"/>
      <c r="B28" s="12"/>
      <c r="C28" s="2"/>
      <c r="D28" s="23"/>
    </row>
    <row r="29" spans="1:4" ht="15" thickBot="1">
      <c r="A29" s="27" t="s">
        <v>45</v>
      </c>
      <c r="B29" s="24"/>
      <c r="C29" s="24"/>
      <c r="D29" s="25"/>
    </row>
  </sheetData>
  <sortState ref="A5:B5">
    <sortCondition sortBy="fontColor" ref="B5" dxfId="0"/>
  </sortState>
  <mergeCells count="8">
    <mergeCell ref="A1:D1"/>
    <mergeCell ref="A9:D9"/>
    <mergeCell ref="C3:D3"/>
    <mergeCell ref="A5:D5"/>
    <mergeCell ref="A6:D6"/>
    <mergeCell ref="A18:D18"/>
    <mergeCell ref="A2:D2"/>
    <mergeCell ref="C4:D4"/>
  </mergeCells>
  <dataValidations count="2">
    <dataValidation type="list" allowBlank="1" showInputMessage="1" showErrorMessage="1" sqref="B3">
      <formula1>desempenho</formula1>
    </dataValidation>
    <dataValidation type="list" allowBlank="1" showInputMessage="1" showErrorMessage="1" sqref="B4">
      <formula1>classeruido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7" workbookViewId="0">
      <selection activeCell="B35" sqref="B35"/>
    </sheetView>
  </sheetViews>
  <sheetFormatPr baseColWidth="10" defaultColWidth="8.83203125" defaultRowHeight="14" x14ac:dyDescent="0"/>
  <cols>
    <col min="1" max="1" width="38.5" customWidth="1"/>
    <col min="2" max="2" width="4.5" customWidth="1"/>
  </cols>
  <sheetData>
    <row r="1" spans="1:2">
      <c r="A1" t="s">
        <v>0</v>
      </c>
      <c r="B1" t="s">
        <v>1</v>
      </c>
    </row>
    <row r="2" spans="1:2">
      <c r="B2" t="s">
        <v>2</v>
      </c>
    </row>
    <row r="3" spans="1:2">
      <c r="B3" t="s">
        <v>3</v>
      </c>
    </row>
    <row r="5" spans="1:2">
      <c r="A5" t="s">
        <v>5</v>
      </c>
    </row>
    <row r="6" spans="1:2">
      <c r="A6" t="s">
        <v>6</v>
      </c>
    </row>
    <row r="7" spans="1:2">
      <c r="A7" t="s">
        <v>7</v>
      </c>
    </row>
    <row r="8" spans="1:2">
      <c r="A8" t="s">
        <v>8</v>
      </c>
    </row>
    <row r="9" spans="1:2">
      <c r="A9" t="s">
        <v>9</v>
      </c>
    </row>
    <row r="10" spans="1:2">
      <c r="A10" t="s">
        <v>10</v>
      </c>
    </row>
    <row r="13" spans="1:2">
      <c r="A13" t="s">
        <v>21</v>
      </c>
      <c r="B13">
        <v>1</v>
      </c>
    </row>
    <row r="14" spans="1:2">
      <c r="B14">
        <v>2</v>
      </c>
    </row>
    <row r="15" spans="1:2">
      <c r="B15">
        <v>3</v>
      </c>
    </row>
    <row r="16" spans="1:2">
      <c r="B16">
        <v>4</v>
      </c>
    </row>
    <row r="17" spans="1:2">
      <c r="B17">
        <v>5</v>
      </c>
    </row>
    <row r="18" spans="1:2">
      <c r="B18">
        <v>6</v>
      </c>
    </row>
    <row r="19" spans="1:2">
      <c r="B19">
        <v>7</v>
      </c>
    </row>
    <row r="20" spans="1:2">
      <c r="B20">
        <v>8</v>
      </c>
    </row>
    <row r="24" spans="1:2">
      <c r="B24" t="str">
        <f>"&amp;'1'!B6&amp;"</f>
        <v>&amp;'1'!B6&amp;</v>
      </c>
    </row>
    <row r="27" spans="1:2">
      <c r="A27" t="s">
        <v>22</v>
      </c>
      <c r="B27" t="e">
        <f>""&amp;'INSERÇÃO DE VARIÁVEIS'!B3&amp;""&amp;'INSERÇÃO DE VARIÁVEIS'!#REF!&amp;""</f>
        <v>#REF!</v>
      </c>
    </row>
    <row r="31" spans="1:2">
      <c r="A31" t="s">
        <v>2</v>
      </c>
      <c r="B31" t="s">
        <v>27</v>
      </c>
    </row>
    <row r="32" spans="1:2">
      <c r="A32" t="s">
        <v>26</v>
      </c>
      <c r="B32" t="s">
        <v>28</v>
      </c>
    </row>
    <row r="33" spans="1:2">
      <c r="A33" t="s">
        <v>25</v>
      </c>
      <c r="B33" t="s">
        <v>29</v>
      </c>
    </row>
    <row r="35" spans="1:2">
      <c r="A35" t="s">
        <v>24</v>
      </c>
      <c r="B35" t="str">
        <f>""&amp;'INSERÇÃO DE VARIÁVEIS'!B3&amp;""&amp;'INSERÇÃO DE VARIÁVEIS'!B4&amp;""</f>
        <v>SI</v>
      </c>
    </row>
  </sheetData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INSERÇÃO DE VARIÁVEIS</vt:lpstr>
      <vt:lpstr>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filipe boni</dc:creator>
  <cp:lastModifiedBy>tom araya</cp:lastModifiedBy>
  <dcterms:created xsi:type="dcterms:W3CDTF">2014-06-05T19:51:04Z</dcterms:created>
  <dcterms:modified xsi:type="dcterms:W3CDTF">2017-01-10T17:46:25Z</dcterms:modified>
</cp:coreProperties>
</file>